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WKY SAFE funds FY22 FY23 FY24/"/>
    </mc:Choice>
  </mc:AlternateContent>
  <xr:revisionPtr revIDLastSave="132" documentId="8_{EEBEB17D-3B26-47A2-813F-4F73C37DC0AF}" xr6:coauthVersionLast="47" xr6:coauthVersionMax="47" xr10:uidLastSave="{B148101A-CA01-4CB5-9238-043B72763A83}"/>
  <bookViews>
    <workbookView xWindow="2868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O8" i="1"/>
  <c r="L8" i="1"/>
  <c r="L7" i="1"/>
  <c r="I8" i="1"/>
  <c r="I7" i="1"/>
  <c r="I6" i="1" l="1"/>
  <c r="O6" i="1"/>
  <c r="S10" i="1"/>
  <c r="Q2" i="1"/>
  <c r="X6" i="1" l="1"/>
  <c r="X3" i="1"/>
  <c r="S9" i="1"/>
  <c r="E9" i="1"/>
  <c r="E6" i="1" l="1"/>
  <c r="S2" i="1"/>
  <c r="S12" i="1" s="1"/>
  <c r="O2" i="1"/>
  <c r="L12" i="1"/>
  <c r="I12" i="1"/>
  <c r="G2" i="1"/>
  <c r="E2" i="1"/>
  <c r="Z11" i="1"/>
  <c r="V11" i="1"/>
  <c r="Q11" i="1"/>
  <c r="Q9" i="1"/>
  <c r="E8" i="1"/>
  <c r="C2" i="1"/>
  <c r="P12" i="1"/>
  <c r="M12" i="1"/>
  <c r="Z6" i="1"/>
  <c r="X12" i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Q8" i="1"/>
  <c r="C12" i="1" l="1"/>
  <c r="V2" i="1"/>
  <c r="V10" i="1"/>
  <c r="V7" i="1"/>
  <c r="V4" i="1"/>
  <c r="V8" i="1"/>
  <c r="V9" i="1"/>
  <c r="L6" i="1"/>
  <c r="Q6" i="1" s="1"/>
  <c r="S6" i="1"/>
  <c r="V6" i="1" s="1"/>
  <c r="V12" i="1" l="1"/>
  <c r="Q7" i="1"/>
  <c r="Q12" i="1" s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</text>
    </comment>
    <comment ref="B3" authorId="1" shapeId="0" xr:uid="{4B076AE6-1B1B-4E1D-8137-0288D38470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</text>
    </comment>
    <comment ref="B6" authorId="2" shapeId="0" xr:uid="{0441B2D5-8236-4405-8A7F-FCFE76C8B02B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</text>
    </comment>
    <comment ref="B8" authorId="3" shapeId="0" xr:uid="{3325DB43-C04A-46D3-A653-7E429D746DC2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</text>
    </comment>
  </commentList>
</comments>
</file>

<file path=xl/sharedStrings.xml><?xml version="1.0" encoding="utf-8"?>
<sst xmlns="http://schemas.openxmlformats.org/spreadsheetml/2006/main" count="52" uniqueCount="39">
  <si>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</si>
  <si>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</si>
  <si>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</si>
  <si>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</si>
  <si>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</si>
  <si>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</si>
  <si>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</si>
  <si>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</si>
  <si>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</si>
  <si>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</si>
  <si>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</si>
  <si>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</si>
  <si>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</si>
  <si>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</si>
  <si>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</si>
  <si>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</si>
  <si>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</si>
  <si>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</si>
  <si>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</si>
  <si>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</si>
  <si>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</si>
  <si>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</si>
  <si>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</si>
  <si>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</si>
  <si>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</si>
  <si>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</si>
  <si>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</si>
  <si>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</si>
  <si>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</si>
  <si>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</si>
  <si>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</si>
  <si>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</si>
  <si>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</si>
  <si>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</si>
  <si>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</si>
  <si>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</si>
  <si>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</si>
  <si>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</si>
  <si>
    <t>Districts paid in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</si>
</sst>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  <xf numFmtId="0" fontId="2" fillId="3" borderId="6" xfId="0" applyFont="1" applyFill="1" applyBorder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1" sqref="D11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450000+2221500+3982419+200100</f>
        <v>6854019</v>
      </c>
      <c r="Y3" s="23"/>
      <c r="Z3" s="9">
        <f t="shared" ref="Z3:Z11" si="2">W3-X3-Y3</f>
        <v>0</v>
      </c>
      <c r="AA3" s="13" t="s">
        <v>29</v>
      </c>
      <c r="AB3" s="43">
        <v>259252.1</v>
      </c>
      <c r="AF3" s="44"/>
    </row>
    <row r="4" spans="1:32" ht="14.25" customHeight="1" x14ac:dyDescent="0.25">
      <c r="A4" s="58" t="s">
        <v>18</v>
      </c>
      <c r="B4" s="1">
        <v>44623</v>
      </c>
      <c r="C4" s="6">
        <f t="shared" si="0"/>
        <v>1000</v>
      </c>
      <c r="D4" s="15">
        <v>0</v>
      </c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58" t="s">
        <v>19</v>
      </c>
      <c r="B5" s="1">
        <v>44628</v>
      </c>
      <c r="C5" s="6">
        <f>D5+R5+W5</f>
        <v>10739</v>
      </c>
      <c r="D5" s="15">
        <v>0</v>
      </c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2645.3+1279.67+3961.31+9186.5+20000+10871.6+6235.08+6423.11+6453.28+16267.76+922.11</f>
        <v>84245.72</v>
      </c>
      <c r="F6" s="18"/>
      <c r="G6" s="15"/>
      <c r="H6" s="18"/>
      <c r="I6" s="2">
        <f>8150.01+8165.14+8159.9+16350.9+16318.58</f>
        <v>57144.530000000006</v>
      </c>
      <c r="J6" s="26"/>
      <c r="K6" s="1"/>
      <c r="L6" s="2">
        <f>2250+4858.6</f>
        <v>7108.6</v>
      </c>
      <c r="M6" s="26"/>
      <c r="N6" s="1"/>
      <c r="O6" s="2">
        <f>102692.55+23259.81+14818.77+56124.5+15136.64+30308.21+30469.12</f>
        <v>272809.60000000003</v>
      </c>
      <c r="P6" s="21"/>
      <c r="Q6" s="6">
        <f t="shared" si="1"/>
        <v>774419.87000000011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1725000+105000+10000+610000</f>
        <v>2450000</v>
      </c>
      <c r="Y6" s="23"/>
      <c r="Z6" s="9">
        <f>W6-X6-Y6</f>
        <v>0</v>
      </c>
      <c r="AA6" s="13" t="s">
        <v>29</v>
      </c>
      <c r="AB6" s="37">
        <v>1045296.35</v>
      </c>
      <c r="AF6" s="41"/>
    </row>
    <row r="7" spans="1:32" ht="14.25" customHeight="1" x14ac:dyDescent="0.25">
      <c r="A7" s="58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8996.56+14992.78+40491.47</f>
        <v>64480.81</v>
      </c>
      <c r="J7" s="26"/>
      <c r="K7" s="1"/>
      <c r="L7" s="2">
        <f>7777.56+2998.85+4997.61+13758.8</f>
        <v>29532.82</v>
      </c>
      <c r="M7" s="26"/>
      <c r="N7" s="1"/>
      <c r="O7" s="2">
        <v>2307.5</v>
      </c>
      <c r="P7" s="21"/>
      <c r="Q7" s="6">
        <f t="shared" si="1"/>
        <v>7.2759576141834259E-12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177157.07+32493.77+36896.55+94259.69+50847.52</f>
        <v>391654.60000000003</v>
      </c>
      <c r="J8" s="27"/>
      <c r="K8" s="31"/>
      <c r="L8" s="11">
        <f>13174.4+161854.64+93077.87+36743.81+63416.49</f>
        <v>368267.21</v>
      </c>
      <c r="M8" s="27"/>
      <c r="N8" s="31"/>
      <c r="O8" s="11">
        <f>1656440.02+317340.76+568126.72+1013321.11+885430.97</f>
        <v>4440659.58</v>
      </c>
      <c r="P8" s="22"/>
      <c r="Q8" s="6">
        <f t="shared" si="1"/>
        <v>1265836.4100000001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37791.07+1559.53</f>
        <v>39350.6</v>
      </c>
      <c r="F9" s="18"/>
      <c r="G9" s="15">
        <v>1100.69</v>
      </c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1956.970000000003</v>
      </c>
      <c r="R9" s="7">
        <v>19113.07</v>
      </c>
      <c r="S9" s="2">
        <f>3516.5+1792.69</f>
        <v>5309.1900000000005</v>
      </c>
      <c r="T9" s="22"/>
      <c r="U9" s="30"/>
      <c r="V9" s="6">
        <f t="shared" si="3"/>
        <v>13803.88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58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70209+160050+30784+106907+225698</f>
        <v>593648</v>
      </c>
      <c r="T10" s="26"/>
      <c r="U10" s="29"/>
      <c r="V10" s="6">
        <f t="shared" si="3"/>
        <v>0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f>24414.76+68298.77+64342.31+56623.27+63855.58+60408.92+56501.54+62233.03+56674.4+70326.26+59056.37</f>
        <v>642735.21</v>
      </c>
      <c r="J11" s="26"/>
      <c r="K11" s="1"/>
      <c r="L11" s="2"/>
      <c r="M11" s="26"/>
      <c r="N11" s="1"/>
      <c r="O11" s="2"/>
      <c r="P11" s="26"/>
      <c r="Q11" s="6">
        <f t="shared" si="1"/>
        <v>631564.79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2109554.04</v>
      </c>
      <c r="F12" s="51">
        <f>SUM(F2:F11)</f>
        <v>0</v>
      </c>
      <c r="G12" s="50">
        <f t="shared" ref="G12:J12" si="4">SUM(G2:G11)</f>
        <v>1193034.8899999999</v>
      </c>
      <c r="H12" s="51">
        <f t="shared" si="4"/>
        <v>0</v>
      </c>
      <c r="I12" s="50">
        <f t="shared" si="4"/>
        <v>1819170.1500000001</v>
      </c>
      <c r="J12" s="51">
        <f t="shared" si="4"/>
        <v>0</v>
      </c>
      <c r="K12" s="50"/>
      <c r="L12" s="50">
        <f>SUM(L2:L11)</f>
        <v>430382.3</v>
      </c>
      <c r="M12" s="51">
        <f>SUM(M2:M11)</f>
        <v>0</v>
      </c>
      <c r="N12" s="50"/>
      <c r="O12" s="50">
        <f>SUM(O2:O11)</f>
        <v>7565282.3900000006</v>
      </c>
      <c r="P12" s="51">
        <f t="shared" ref="P12" si="5">SUM(P2:P11)</f>
        <v>0</v>
      </c>
      <c r="Q12" s="50">
        <f>SUM(Q2:Q11)</f>
        <v>3196690.56</v>
      </c>
      <c r="R12" s="50">
        <f>SUM(R2:R11)</f>
        <v>2238674.67</v>
      </c>
      <c r="S12" s="50">
        <f t="shared" ref="S12:T12" si="6">SUM(S2:S11)</f>
        <v>1632921.08</v>
      </c>
      <c r="T12" s="51">
        <f t="shared" si="6"/>
        <v>0</v>
      </c>
      <c r="U12" s="50"/>
      <c r="V12" s="46">
        <f>SUM(V2:V11)</f>
        <v>605753.58999999985</v>
      </c>
      <c r="W12" s="53">
        <f t="shared" ref="W12:Z12" si="7">SUM(W2:W11)</f>
        <v>11447211</v>
      </c>
      <c r="X12" s="50">
        <f t="shared" si="7"/>
        <v>11447211</v>
      </c>
      <c r="Y12" s="51">
        <f t="shared" si="7"/>
        <v>0</v>
      </c>
      <c r="Z12" s="46">
        <f t="shared" si="7"/>
        <v>0</v>
      </c>
      <c r="AA12" s="54"/>
      <c r="AB12" s="55"/>
    </row>
    <row r="13" spans="1:32" x14ac:dyDescent="0.25">
      <c r="D13" s="57"/>
    </row>
    <row r="14" spans="1:32" x14ac:dyDescent="0.25">
      <c r="C14" s="42"/>
    </row>
    <row r="15" spans="1:32" x14ac:dyDescent="0.25">
      <c r="A15" s="59" t="s">
        <v>38</v>
      </c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2024-08-07T11:58:46Z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  <property fmtid="{D5CDD505-2E9C-101B-9397-08002B2CF9AE}" pid="3" name="MSIP_Label_eb544694-0027-44fa-bee4-2648c0363f9d_Enabled">
    <vt:lpwstr>true</vt:lpwstr>
  </property>
  <property fmtid="{D5CDD505-2E9C-101B-9397-08002B2CF9AE}" pid="4" name="MSIP_Label_eb544694-0027-44fa-bee4-2648c0363f9d_SetDate">
    <vt:lpwstr>2024-07-02T13:56:32Z</vt:lpwstr>
  </property>
  <property fmtid="{D5CDD505-2E9C-101B-9397-08002B2CF9AE}" pid="5" name="MSIP_Label_eb544694-0027-44fa-bee4-2648c0363f9d_Method">
    <vt:lpwstr>Standard</vt:lpwstr>
  </property>
  <property fmtid="{D5CDD505-2E9C-101B-9397-08002B2CF9AE}" pid="6" name="MSIP_Label_eb544694-0027-44fa-bee4-2648c0363f9d_Name">
    <vt:lpwstr>defa4170-0d19-0005-0004-bc88714345d2</vt:lpwstr>
  </property>
  <property fmtid="{D5CDD505-2E9C-101B-9397-08002B2CF9AE}" pid="7" name="MSIP_Label_eb544694-0027-44fa-bee4-2648c0363f9d_SiteId">
    <vt:lpwstr>9360c11f-90e6-4706-ad00-25fcdc9e2ed1</vt:lpwstr>
  </property>
  <property fmtid="{D5CDD505-2E9C-101B-9397-08002B2CF9AE}" pid="8" name="MSIP_Label_eb544694-0027-44fa-bee4-2648c0363f9d_ActionId">
    <vt:lpwstr>93435da3-b4ce-444f-bba1-89fca7d09614</vt:lpwstr>
  </property>
  <property fmtid="{D5CDD505-2E9C-101B-9397-08002B2CF9AE}" pid="9" name="MSIP_Label_eb544694-0027-44fa-bee4-2648c0363f9d_ContentBits">
    <vt:lpwstr>0</vt:lpwstr>
  </property>
</Properties>
</file>